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ico\Desktop\"/>
    </mc:Choice>
  </mc:AlternateContent>
  <xr:revisionPtr revIDLastSave="0" documentId="13_ncr:1_{91D88C65-0A7A-4F0A-8B2D-F003258DA414}" xr6:coauthVersionLast="47" xr6:coauthVersionMax="47" xr10:uidLastSave="{00000000-0000-0000-0000-000000000000}"/>
  <bookViews>
    <workbookView xWindow="-120" yWindow="-120" windowWidth="29040" windowHeight="15720" xr2:uid="{4296E917-B10B-40EE-B3A4-A28C14037DBB}"/>
  </bookViews>
  <sheets>
    <sheet name="PKV_NPV" sheetId="4" r:id="rId1"/>
  </sheets>
  <definedNames>
    <definedName name="_xlchart.v1.0" hidden="1">PKV_NPV!#REF!</definedName>
    <definedName name="_xlchart.v1.1" hidden="1">PKV_NPV!#REF!</definedName>
    <definedName name="_xlchart.v1.10" hidden="1">PKV_NPV!#REF!</definedName>
    <definedName name="_xlchart.v1.11" hidden="1">PKV_NPV!#REF!</definedName>
    <definedName name="_xlchart.v1.12" hidden="1">PKV_NPV!#REF!</definedName>
    <definedName name="_xlchart.v1.13" hidden="1">PKV_NPV!#REF!</definedName>
    <definedName name="_xlchart.v1.14" hidden="1">PKV_NPV!$D$14:$H$14</definedName>
    <definedName name="_xlchart.v1.15" hidden="1">PKV_NPV!$D$15:$H$15</definedName>
    <definedName name="_xlchart.v1.16" hidden="1">PKV_NPV!$D$16:$H$16</definedName>
    <definedName name="_xlchart.v1.17" hidden="1">PKV_NPV!$D$17:$H$17</definedName>
    <definedName name="_xlchart.v1.18" hidden="1">PKV_NPV!$D$18:$H$18</definedName>
    <definedName name="_xlchart.v1.19" hidden="1">PKV_NPV!$D$19:$H$19</definedName>
    <definedName name="_xlchart.v1.2" hidden="1">PKV_NPV!#REF!</definedName>
    <definedName name="_xlchart.v1.20" hidden="1">PKV_NPV!$D$20:$H$20</definedName>
    <definedName name="_xlchart.v1.21" hidden="1">PKV_NPV!$D$21:$H$21</definedName>
    <definedName name="_xlchart.v1.22" hidden="1">PKV_NPV!$D$22:$H$22</definedName>
    <definedName name="_xlchart.v1.23" hidden="1">PKV_NPV!$D$23:$H$23</definedName>
    <definedName name="_xlchart.v1.24" hidden="1">PKV_NPV!$D$24:$H$24</definedName>
    <definedName name="_xlchart.v1.25" hidden="1">PKV_NPV!$D$25:$H$25</definedName>
    <definedName name="_xlchart.v1.26" hidden="1">PKV_NPV!$D$26:$H$26</definedName>
    <definedName name="_xlchart.v1.27" hidden="1">PKV_NPV!$D$27:$H$27</definedName>
    <definedName name="_xlchart.v1.28" hidden="1">PKV_NPV!$D$28:$H$28</definedName>
    <definedName name="_xlchart.v1.29" hidden="1">PKV_NPV!$D$29:$H$29</definedName>
    <definedName name="_xlchart.v1.3" hidden="1">PKV_NPV!#REF!</definedName>
    <definedName name="_xlchart.v1.30" hidden="1">PKV_NPV!$D$30:$H$30</definedName>
    <definedName name="_xlchart.v1.4" hidden="1">PKV_NPV!#REF!</definedName>
    <definedName name="_xlchart.v1.5" hidden="1">PKV_NPV!#REF!</definedName>
    <definedName name="_xlchart.v1.6" hidden="1">PKV_NPV!#REF!</definedName>
    <definedName name="_xlchart.v1.7" hidden="1">PKV_NPV!#REF!</definedName>
    <definedName name="_xlchart.v1.8" hidden="1">PKV_NPV!#REF!</definedName>
    <definedName name="_xlchart.v1.9" hidden="1">PKV_NPV!#REF!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4" l="1"/>
  <c r="B8" i="4" s="1"/>
  <c r="B9" i="4" s="1"/>
  <c r="C5" i="4"/>
  <c r="C6" i="4" l="1"/>
  <c r="D6" i="4" s="1"/>
  <c r="E6" i="4" s="1"/>
  <c r="F6" i="4" s="1"/>
  <c r="G6" i="4" s="1"/>
  <c r="D5" i="4"/>
  <c r="D7" i="4" l="1"/>
  <c r="C7" i="4"/>
  <c r="E5" i="4"/>
  <c r="C8" i="4" l="1"/>
  <c r="C9" i="4" s="1"/>
  <c r="D8" i="4"/>
  <c r="D9" i="4" s="1"/>
  <c r="E7" i="4"/>
  <c r="E8" i="4" s="1"/>
  <c r="E9" i="4" s="1"/>
  <c r="F5" i="4"/>
  <c r="F7" i="4" l="1"/>
  <c r="F8" i="4" s="1"/>
  <c r="F9" i="4" s="1"/>
  <c r="G5" i="4"/>
  <c r="G7" i="4" l="1"/>
  <c r="G8" i="4" s="1"/>
  <c r="G9" i="4" s="1"/>
  <c r="B10" i="4" l="1"/>
  <c r="C1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tc={39BA51E5-CF40-41FA-B207-2B90111B1F61}</author>
  </authors>
  <commentList>
    <comment ref="A2" authorId="0" shapeId="0" xr:uid="{39BA51E5-CF40-41FA-B207-2B90111B1F61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Es gilt nur der Basisschutz lt. Vertrag abzgl. 10% gesetzliche Zuschlag; aber nicht komplette Monatsbeitrag</t>
      </text>
    </comment>
  </commentList>
</comments>
</file>

<file path=xl/sharedStrings.xml><?xml version="1.0" encoding="utf-8"?>
<sst xmlns="http://schemas.openxmlformats.org/spreadsheetml/2006/main" count="12" uniqueCount="11">
  <si>
    <t>Zinssatz p.a.</t>
  </si>
  <si>
    <t>Disk. Teilsumme (EUR)</t>
  </si>
  <si>
    <t>Aktueller Basisabsicherung (EUR)</t>
  </si>
  <si>
    <t>Zukünftige Basisabsicherung (EUR)</t>
  </si>
  <si>
    <t>neue Rückerstattung (Monate)</t>
  </si>
  <si>
    <t>alte Rückerstattung (Monate)</t>
  </si>
  <si>
    <t>verlorene Rückerstattung (Monate)</t>
  </si>
  <si>
    <t>Zinssatz</t>
  </si>
  <si>
    <t>verlorene Rückerstattung (EUR)</t>
  </si>
  <si>
    <t>Kapitalwert der verlorenen Rückerstattung (EUR)</t>
  </si>
  <si>
    <t>Entscheidungshilfe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</si>
</sst>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t&quot;0"/>
    <numFmt numFmtId="165" formatCode="#,##0\ _€;[Red]\-#,##0\ _€"/>
    <numFmt numFmtId="166" formatCode="0.0%"/>
    <numFmt numFmtId="171" formatCode="0_ ;[Red]\-0\ 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b/>
      <sz val="11"/>
      <color rgb="FFE97132"/>
      <name val="Aptos Narrow"/>
      <family val="2"/>
      <scheme val="minor"/>
    </font>
    <font>
      <sz val="9"/>
      <color indexed="81"/>
      <name val="Segoe UI"/>
      <family val="2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9" fontId="0" fillId="0" borderId="0" xfId="0" applyNumberFormat="1"/>
    <xf numFmtId="164" fontId="0" fillId="0" borderId="0" xfId="0" applyNumberFormat="1"/>
    <xf numFmtId="165" fontId="0" fillId="0" borderId="0" xfId="0" applyNumberFormat="1"/>
    <xf numFmtId="165" fontId="0" fillId="0" borderId="1" xfId="0" applyNumberFormat="1" applyBorder="1"/>
    <xf numFmtId="0" fontId="0" fillId="0" borderId="2" xfId="0" applyBorder="1"/>
    <xf numFmtId="2" fontId="2" fillId="0" borderId="2" xfId="0" applyNumberFormat="1" applyFont="1" applyBorder="1"/>
    <xf numFmtId="166" fontId="0" fillId="0" borderId="0" xfId="0" applyNumberFormat="1"/>
    <xf numFmtId="0" fontId="1" fillId="0" borderId="0" xfId="0" applyFont="1"/>
    <xf numFmtId="0" fontId="1" fillId="0" borderId="3" xfId="0" applyFont="1" applyBorder="1"/>
    <xf numFmtId="165" fontId="1" fillId="0" borderId="1" xfId="0" applyNumberFormat="1" applyFont="1" applyBorder="1"/>
    <xf numFmtId="0" fontId="0" fillId="0" borderId="0" xfId="0" applyAlignment="1">
      <alignment horizontal="right"/>
    </xf>
    <xf numFmtId="0" fontId="1" fillId="0" borderId="0" xfId="0" applyFont="1" applyBorder="1" applyAlignment="1">
      <alignment horizontal="center"/>
    </xf>
    <xf numFmtId="0" fontId="0" fillId="0" borderId="0" xfId="0" applyAlignment="1"/>
    <xf numFmtId="2" fontId="2" fillId="0" borderId="3" xfId="0" applyNumberFormat="1" applyFont="1" applyBorder="1"/>
    <xf numFmtId="1" fontId="2" fillId="0" borderId="0" xfId="0" applyNumberFormat="1" applyFont="1"/>
    <xf numFmtId="171" fontId="6" fillId="0" borderId="1" xfId="0" applyNumberFormat="1" applyFont="1" applyBorder="1" applyAlignment="1">
      <alignment horizontal="right" indent="1"/>
    </xf>
    <xf numFmtId="0" fontId="3" fillId="0" borderId="2" xfId="0" applyFont="1" applyBorder="1" applyAlignment="1">
      <alignment horizontal="left"/>
    </xf>
    <xf numFmtId="1" fontId="2" fillId="2" borderId="1" xfId="0" applyNumberFormat="1" applyFont="1" applyFill="1" applyBorder="1"/>
    <xf numFmtId="1" fontId="2" fillId="0" borderId="1" xfId="0" applyNumberFormat="1" applyFont="1" applyBorder="1"/>
    <xf numFmtId="2" fontId="6" fillId="0" borderId="3" xfId="0" applyNumberFormat="1" applyFont="1" applyBorder="1"/>
    <xf numFmtId="3" fontId="5" fillId="0" borderId="2" xfId="0" applyNumberFormat="1" applyFont="1" applyBorder="1" applyAlignment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right" vertical="center" textRotation="90"/>
    </xf>
    <xf numFmtId="0" fontId="1" fillId="0" borderId="0" xfId="0" applyFont="1" applyBorder="1" applyAlignment="1">
      <alignment horizontal="right" vertical="center" textRotation="90"/>
    </xf>
    <xf numFmtId="166" fontId="0" fillId="0" borderId="3" xfId="0" applyNumberFormat="1" applyBorder="1"/>
    <xf numFmtId="166" fontId="0" fillId="0" borderId="2" xfId="0" applyNumberFormat="1" applyBorder="1"/>
    <xf numFmtId="166" fontId="0" fillId="0" borderId="2" xfId="0" applyNumberFormat="1" applyFill="1" applyBorder="1"/>
    <xf numFmtId="165" fontId="0" fillId="0" borderId="0" xfId="0" applyNumberFormat="1" applyFill="1"/>
    <xf numFmtId="0" fontId="7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CF2FB"/>
      <color rgb="FFE971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Lato" panose="020F0502020204030203" pitchFamily="34" charset="0"/>
                <a:ea typeface="+mn-ea"/>
                <a:cs typeface="+mn-cs"/>
              </a:defRPr>
            </a:pPr>
            <a:r>
              <a:rPr lang="de-DE" sz="1400"/>
              <a:t>Entscheidungshilfe PKV-Kostenerstattung vs. Kosten abrechnen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Lato" panose="020F050202020403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8197734239495"/>
          <c:y val="0.14462792343017142"/>
          <c:w val="0.71049414442813386"/>
          <c:h val="0.72510549916591371"/>
        </c:manualLayout>
      </c:layout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PKV_NPV!$D$16:$H$16</c:f>
              <c:numCache>
                <c:formatCode>#,##0\ _€;[Red]\-#,##0\ _€</c:formatCode>
                <c:ptCount val="5"/>
                <c:pt idx="0">
                  <c:v>-1981.3002837244708</c:v>
                </c:pt>
                <c:pt idx="1">
                  <c:v>-3325.1656494941067</c:v>
                </c:pt>
                <c:pt idx="2">
                  <c:v>-4322.7417481293596</c:v>
                </c:pt>
                <c:pt idx="3">
                  <c:v>-4970.5656869588875</c:v>
                </c:pt>
                <c:pt idx="4">
                  <c:v>-5265.1399443846294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D04-4C6C-BF76-259D7D724EB1}"/>
            </c:ext>
          </c:extLst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PKV_NPV!$D$17:$H$17</c:f>
              <c:numCache>
                <c:formatCode>#,##0\ _€;[Red]\-#,##0\ _€</c:formatCode>
                <c:ptCount val="5"/>
                <c:pt idx="0">
                  <c:v>-1928.5833691836078</c:v>
                </c:pt>
                <c:pt idx="1">
                  <c:v>-3239.1003665352018</c:v>
                </c:pt>
                <c:pt idx="2">
                  <c:v>-4216.7096646181417</c:v>
                </c:pt>
                <c:pt idx="3">
                  <c:v>-4854.7531094470532</c:v>
                </c:pt>
                <c:pt idx="4">
                  <c:v>-5146.4393839568584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D04-4C6C-BF76-259D7D724EB1}"/>
            </c:ext>
          </c:extLst>
        </c:ser>
        <c:ser>
          <c:idx val="2"/>
          <c:order val="2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PKV_NPV!$D$18:$H$18</c:f>
              <c:numCache>
                <c:formatCode>#,##0\ _€;[Red]\-#,##0\ _€</c:formatCode>
                <c:ptCount val="5"/>
                <c:pt idx="0">
                  <c:v>-1878.1518538375892</c:v>
                </c:pt>
                <c:pt idx="1">
                  <c:v>-3156.6082632903058</c:v>
                </c:pt>
                <c:pt idx="2">
                  <c:v>-4114.8983650266036</c:v>
                </c:pt>
                <c:pt idx="3">
                  <c:v>-4743.4171698149912</c:v>
                </c:pt>
                <c:pt idx="4">
                  <c:v>-5032.2715387470298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D04-4C6C-BF76-259D7D724EB1}"/>
            </c:ext>
          </c:extLst>
        </c:ser>
        <c:ser>
          <c:idx val="3"/>
          <c:order val="3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PKV_NPV!$D$19:$H$19</c:f>
              <c:numCache>
                <c:formatCode>#,##0\ _€;[Red]\-#,##0\ _€</c:formatCode>
                <c:ptCount val="5"/>
                <c:pt idx="0">
                  <c:v>-1829.8776385201511</c:v>
                </c:pt>
                <c:pt idx="1">
                  <c:v>-3077.4969210426466</c:v>
                </c:pt>
                <c:pt idx="2">
                  <c:v>-4017.0875133275808</c:v>
                </c:pt>
                <c:pt idx="3">
                  <c:v>-4636.3282677654506</c:v>
                </c:pt>
                <c:pt idx="4">
                  <c:v>-4922.4051908423735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D04-4C6C-BF76-259D7D724EB1}"/>
            </c:ext>
          </c:extLst>
        </c:ser>
        <c:ser>
          <c:idx val="4"/>
          <c:order val="4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PKV_NPV!$D$20:$H$20</c:f>
              <c:numCache>
                <c:formatCode>#,##0\ _€;[Red]\-#,##0\ _€</c:formatCode>
                <c:ptCount val="5"/>
                <c:pt idx="0">
                  <c:v>-1783.6412039761017</c:v>
                </c:pt>
                <c:pt idx="1">
                  <c:v>-3001.5863729129128</c:v>
                </c:pt>
                <c:pt idx="2">
                  <c:v>-3923.0707050584697</c:v>
                </c:pt>
                <c:pt idx="3">
                  <c:v>-4533.2711585732077</c:v>
                </c:pt>
                <c:pt idx="4">
                  <c:v>-4816.623539525589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D04-4C6C-BF76-259D7D724EB1}"/>
            </c:ext>
          </c:extLst>
        </c:ser>
        <c:ser>
          <c:idx val="5"/>
          <c:order val="5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PKV_NPV!$D$21:$H$21</c:f>
              <c:numCache>
                <c:formatCode>#,##0\ _€;[Red]\-#,##0\ _€</c:formatCode>
                <c:ptCount val="5"/>
                <c:pt idx="0">
                  <c:v>-1739.3309505059633</c:v>
                </c:pt>
                <c:pt idx="1">
                  <c:v>-2928.7081731366243</c:v>
                </c:pt>
                <c:pt idx="2">
                  <c:v>-3832.6544442194645</c:v>
                </c:pt>
                <c:pt idx="3">
                  <c:v>-4434.0439066616145</c:v>
                </c:pt>
                <c:pt idx="4">
                  <c:v>-4714.7231519446332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D04-4C6C-BF76-259D7D724EB1}"/>
            </c:ext>
          </c:extLst>
        </c:ser>
        <c:ser>
          <c:idx val="6"/>
          <c:order val="6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PKV_NPV!$D$22:$H$22</c:f>
              <c:numCache>
                <c:formatCode>#,##0\ _€;[Red]\-#,##0\ _€</c:formatCode>
                <c:ptCount val="5"/>
                <c:pt idx="0">
                  <c:v>-1696.8425946418463</c:v>
                </c:pt>
                <c:pt idx="1">
                  <c:v>-2858.7045447403966</c:v>
                </c:pt>
                <c:pt idx="2">
                  <c:v>-3745.6572051776225</c:v>
                </c:pt>
                <c:pt idx="3">
                  <c:v>-4338.4569256772302</c:v>
                </c:pt>
                <c:pt idx="4">
                  <c:v>-4616.513000443585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D04-4C6C-BF76-259D7D724EB1}"/>
            </c:ext>
          </c:extLst>
        </c:ser>
        <c:ser>
          <c:idx val="7"/>
          <c:order val="7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PKV_NPV!$D$23:$H$23</c:f>
              <c:numCache>
                <c:formatCode>#,##0\ _€;[Red]\-#,##0\ _€</c:formatCode>
                <c:ptCount val="5"/>
                <c:pt idx="0">
                  <c:v>-1656.0786174166435</c:v>
                </c:pt>
                <c:pt idx="1">
                  <c:v>-2791.4275983006924</c:v>
                </c:pt>
                <c:pt idx="2">
                  <c:v>-3661.9085717295397</c:v>
                </c:pt>
                <c:pt idx="3">
                  <c:v>-4246.3320971067697</c:v>
                </c:pt>
                <c:pt idx="4">
                  <c:v>-4521.8135785882505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D04-4C6C-BF76-259D7D724EB1}"/>
            </c:ext>
          </c:extLst>
        </c:ser>
        <c:ser>
          <c:idx val="8"/>
          <c:order val="8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PKV_NPV!$D$24:$H$24</c:f>
              <c:numCache>
                <c:formatCode>#,##0\ _€;[Red]\-#,##0\ _€</c:formatCode>
                <c:ptCount val="5"/>
                <c:pt idx="0">
                  <c:v>-1616.9477593542956</c:v>
                </c:pt>
                <c:pt idx="1">
                  <c:v>-2726.738615215615</c:v>
                </c:pt>
                <c:pt idx="2">
                  <c:v>-3581.2484462695916</c:v>
                </c:pt>
                <c:pt idx="3">
                  <c:v>-4157.5019602835637</c:v>
                </c:pt>
                <c:pt idx="4">
                  <c:v>-4430.4560887239295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D04-4C6C-BF76-259D7D724EB1}"/>
            </c:ext>
          </c:extLst>
        </c:ser>
        <c:ser>
          <c:idx val="9"/>
          <c:order val="9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PKV_NPV!$D$25:$H$25</c:f>
              <c:numCache>
                <c:formatCode>#,##0\ _€;[Red]\-#,##0\ _€</c:formatCode>
                <c:ptCount val="5"/>
                <c:pt idx="0">
                  <c:v>-1579.3645578108794</c:v>
                </c:pt>
                <c:pt idx="1">
                  <c:v>-2664.5073895846654</c:v>
                </c:pt>
                <c:pt idx="2">
                  <c:v>-3503.5263227176483</c:v>
                </c:pt>
                <c:pt idx="3">
                  <c:v>-4071.8089673457471</c:v>
                </c:pt>
                <c:pt idx="4">
                  <c:v>-4342.2816946184739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D04-4C6C-BF76-259D7D724EB1}"/>
            </c:ext>
          </c:extLst>
        </c:ser>
        <c:ser>
          <c:idx val="10"/>
          <c:order val="10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PKV_NPV!$D$26:$H$26</c:f>
              <c:numCache>
                <c:formatCode>#,##0\ _€;[Red]\-#,##0\ _€</c:formatCode>
                <c:ptCount val="5"/>
                <c:pt idx="0">
                  <c:v>-1543.2489227424171</c:v>
                </c:pt>
                <c:pt idx="1">
                  <c:v>-2604.6116233828966</c:v>
                </c:pt>
                <c:pt idx="2">
                  <c:v>-3428.6006174902254</c:v>
                </c:pt>
                <c:pt idx="3">
                  <c:v>-3989.1047973457562</c:v>
                </c:pt>
                <c:pt idx="4">
                  <c:v>-4257.1408333817926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D04-4C6C-BF76-259D7D724EB1}"/>
            </c:ext>
          </c:extLst>
        </c:ser>
        <c:ser>
          <c:idx val="11"/>
          <c:order val="11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PKV_NPV!$D$27:$H$27</c:f>
              <c:numCache>
                <c:formatCode>#,##0\ _€;[Red]\-#,##0\ _€</c:formatCode>
                <c:ptCount val="5"/>
                <c:pt idx="0">
                  <c:v>-1508.5257473721649</c:v>
                </c:pt>
                <c:pt idx="1">
                  <c:v>-2546.9363701432762</c:v>
                </c:pt>
                <c:pt idx="2">
                  <c:v>-3356.3380533612058</c:v>
                </c:pt>
                <c:pt idx="3">
                  <c:v>-3909.249724279573</c:v>
                </c:pt>
                <c:pt idx="4">
                  <c:v>-4174.8925814224303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D04-4C6C-BF76-259D7D724EB1}"/>
            </c:ext>
          </c:extLst>
        </c:ser>
        <c:ser>
          <c:idx val="12"/>
          <c:order val="12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PKV_NPV!$D$28:$H$28</c:f>
              <c:numCache>
                <c:formatCode>#,##0\ _€;[Red]\-#,##0\ _€</c:formatCode>
                <c:ptCount val="5"/>
                <c:pt idx="0">
                  <c:v>-1475.12455058364</c:v>
                </c:pt>
                <c:pt idx="1">
                  <c:v>-2491.3735228316491</c:v>
                </c:pt>
                <c:pt idx="2">
                  <c:v>-3286.6130915603944</c:v>
                </c:pt>
                <c:pt idx="3">
                  <c:v>-3832.1120343123721</c:v>
                </c:pt>
                <c:pt idx="4">
                  <c:v>-4095.404069710602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D04-4C6C-BF76-259D7D724EB1}"/>
            </c:ext>
          </c:extLst>
        </c:ser>
        <c:ser>
          <c:idx val="13"/>
          <c:order val="13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PKV_NPV!$D$29:$H$29</c:f>
              <c:numCache>
                <c:formatCode>#,##0\ _€;[Red]\-#,##0\ _€</c:formatCode>
                <c:ptCount val="5"/>
                <c:pt idx="0">
                  <c:v>-1442.9791481807774</c:v>
                </c:pt>
                <c:pt idx="1">
                  <c:v>-2437.821342019145</c:v>
                </c:pt>
                <c:pt idx="2">
                  <c:v>-3219.3074079071644</c:v>
                </c:pt>
                <c:pt idx="3">
                  <c:v>-3757.5674879317871</c:v>
                </c:pt>
                <c:pt idx="4">
                  <c:v>-4018.5499440721383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DD04-4C6C-BF76-259D7D724EB1}"/>
            </c:ext>
          </c:extLst>
        </c:ser>
        <c:ser>
          <c:idx val="14"/>
          <c:order val="14"/>
          <c:spPr>
            <a:ln w="25400">
              <a:solidFill>
                <a:schemeClr val="accent6"/>
              </a:solidFill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chemeClr val="accent6"/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PKV_NPV!$D$30:$H$30</c:f>
              <c:numCache>
                <c:formatCode>#,##0\ _€;[Red]\-#,##0\ _€</c:formatCode>
                <c:ptCount val="5"/>
                <c:pt idx="0">
                  <c:v>-1412.0273504379743</c:v>
                </c:pt>
                <c:pt idx="1">
                  <c:v>-2386.1840208329486</c:v>
                </c:pt>
                <c:pt idx="2">
                  <c:v>-3154.3094091784742</c:v>
                </c:pt>
                <c:pt idx="3">
                  <c:v>-3685.4988231671318</c:v>
                </c:pt>
                <c:pt idx="4">
                  <c:v>-3944.2118666453925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DD04-4C6C-BF76-259D7D724EB1}"/>
            </c:ext>
          </c:extLst>
        </c:ser>
        <c:ser>
          <c:idx val="29"/>
          <c:order val="15"/>
          <c:spPr>
            <a:ln w="25400">
              <a:solidFill>
                <a:srgbClr val="C00000"/>
              </a:solidFill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 cap="flat" cmpd="sng" algn="ctr">
                <a:solidFill>
                  <a:srgbClr val="C00000"/>
                </a:solidFill>
                <a:round/>
              </a:ln>
              <a:effectLst/>
            </c:spPr>
          </c:marker>
          <c:xVal>
            <c:numRef>
              <c:f>PKV_NPV!$D$14:$H$14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xVal>
          <c:yVal>
            <c:numRef>
              <c:f>PKV_NPV!$D$15:$H$15</c:f>
              <c:numCache>
                <c:formatCode>#,##0\ _€;[Red]\-#,##0\ _€</c:formatCode>
                <c:ptCount val="5"/>
                <c:pt idx="0">
                  <c:v>-2036.44</c:v>
                </c:pt>
                <c:pt idx="1">
                  <c:v>-3415.0099999999998</c:v>
                </c:pt>
                <c:pt idx="2">
                  <c:v>-4433.2300000000005</c:v>
                </c:pt>
                <c:pt idx="3">
                  <c:v>-5091.1000000000004</c:v>
                </c:pt>
                <c:pt idx="4">
                  <c:v>-5388.62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DD04-4C6C-BF76-259D7D724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94768"/>
        <c:axId val="87198464"/>
      </c:scatterChart>
      <c:valAx>
        <c:axId val="81294768"/>
        <c:scaling>
          <c:orientation val="minMax"/>
          <c:max val="6"/>
          <c:min val="2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50000"/>
                        <a:lumOff val="50000"/>
                      </a:schemeClr>
                    </a:solidFill>
                    <a:latin typeface="Lato" panose="020F0502020204030203" pitchFamily="34" charset="0"/>
                    <a:ea typeface="+mn-ea"/>
                    <a:cs typeface="+mn-cs"/>
                  </a:defRPr>
                </a:pPr>
                <a:r>
                  <a:rPr lang="de-DE" b="0"/>
                  <a:t>Anzahl Monate der alten Rückerstattung</a:t>
                </a:r>
              </a:p>
            </c:rich>
          </c:tx>
          <c:layout>
            <c:manualLayout>
              <c:xMode val="edge"/>
              <c:yMode val="edge"/>
              <c:x val="0.37149510875055303"/>
              <c:y val="0.932629324987330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50000"/>
                      <a:lumOff val="50000"/>
                    </a:schemeClr>
                  </a:solidFill>
                  <a:latin typeface="Lato" panose="020F0502020204030203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Lato" panose="020F0502020204030203" pitchFamily="34" charset="0"/>
                <a:ea typeface="+mn-ea"/>
                <a:cs typeface="+mn-cs"/>
              </a:defRPr>
            </a:pPr>
            <a:endParaRPr lang="de-DE"/>
          </a:p>
        </c:txPr>
        <c:crossAx val="87198464"/>
        <c:crosses val="autoZero"/>
        <c:crossBetween val="midCat"/>
        <c:majorUnit val="1"/>
      </c:valAx>
      <c:valAx>
        <c:axId val="87198464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50000"/>
                        <a:lumOff val="50000"/>
                      </a:schemeClr>
                    </a:solidFill>
                    <a:latin typeface="Lato" panose="020F0502020204030203" pitchFamily="34" charset="0"/>
                    <a:ea typeface="+mn-ea"/>
                    <a:cs typeface="+mn-cs"/>
                  </a:defRPr>
                </a:pPr>
                <a:r>
                  <a:rPr lang="de-DE" b="0"/>
                  <a:t>EUR</a:t>
                </a:r>
              </a:p>
            </c:rich>
          </c:tx>
          <c:layout>
            <c:manualLayout>
              <c:xMode val="edge"/>
              <c:yMode val="edge"/>
              <c:x val="0"/>
              <c:y val="0.428837973095085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50000"/>
                      <a:lumOff val="50000"/>
                    </a:schemeClr>
                  </a:solidFill>
                  <a:latin typeface="Lato" panose="020F0502020204030203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#,##0\ _€;[Red]\-#,##0\ _€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Lato" panose="020F0502020204030203" pitchFamily="34" charset="0"/>
                <a:ea typeface="+mn-ea"/>
                <a:cs typeface="+mn-cs"/>
              </a:defRPr>
            </a:pPr>
            <a:endParaRPr lang="de-DE"/>
          </a:p>
        </c:txPr>
        <c:crossAx val="81294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Lato" panose="020F050202020403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12</xdr:row>
      <xdr:rowOff>3313</xdr:rowOff>
    </xdr:from>
    <xdr:to>
      <xdr:col>17</xdr:col>
      <xdr:colOff>546652</xdr:colOff>
      <xdr:row>30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C200517-DC70-8ED3-8F7B-91AB083A32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0.81351</cdr:x>
      <cdr:y>0.09969</cdr:y>
    </cdr:from>
    <cdr:to>
      <cdr:x>0.81351</cdr:x>
      <cdr:y>0.21158</cdr:y>
    </cdr:to>
    <cdr:cxnSp macro="">
      <cdr:nvCxnSpPr>
        <cdr:cNvPr id="3" name="Gerade Verbindung mit Pfeil 2">
          <a:extLst xmlns:a="http://schemas.openxmlformats.org/drawingml/2006/main">
            <a:ext uri="{FF2B5EF4-FFF2-40B4-BE49-F238E27FC236}">
              <a16:creationId xmlns:a16="http://schemas.microsoft.com/office/drawing/2014/main" id="{35F17323-027B-988A-1545-08AB378F8450}"/>
            </a:ext>
          </a:extLst>
        </cdr:cNvPr>
        <cdr:cNvCxnSpPr/>
      </cdr:nvCxnSpPr>
      <cdr:spPr>
        <a:xfrm xmlns:a="http://schemas.openxmlformats.org/drawingml/2006/main" flipH="1" flipV="1">
          <a:off x="6023786" y="358016"/>
          <a:ext cx="3" cy="401847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rgbClr val="C00000"/>
          </a:solidFill>
          <a:tailEnd type="triangle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0.81351</cdr:x>
      <cdr:y>0.39767</cdr:y>
    </cdr:from>
    <cdr:to>
      <cdr:x>0.81351</cdr:x>
      <cdr:y>0.53236</cdr:y>
    </cdr:to>
    <cdr:cxnSp macro="">
      <cdr:nvCxnSpPr>
        <cdr:cNvPr id="4" name="Gerade Verbindung mit Pfeil 3">
          <a:extLst xmlns:a="http://schemas.openxmlformats.org/drawingml/2006/main">
            <a:ext uri="{FF2B5EF4-FFF2-40B4-BE49-F238E27FC236}">
              <a16:creationId xmlns:a16="http://schemas.microsoft.com/office/drawing/2014/main" id="{9171A154-2BF3-19F8-D4A2-727003137B71}"/>
            </a:ext>
          </a:extLst>
        </cdr:cNvPr>
        <cdr:cNvCxnSpPr/>
      </cdr:nvCxnSpPr>
      <cdr:spPr>
        <a:xfrm xmlns:a="http://schemas.openxmlformats.org/drawingml/2006/main">
          <a:off x="6023786" y="1428184"/>
          <a:ext cx="0" cy="483708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accent6"/>
          </a:solidFill>
          <a:tailEnd type="triangle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0.83653</cdr:x>
      <cdr:y>0.39677</cdr:y>
    </cdr:from>
    <cdr:to>
      <cdr:x>0.96532</cdr:x>
      <cdr:y>0.52491</cdr:y>
    </cdr:to>
    <cdr:sp macro="" textlink="">
      <cdr:nvSpPr>
        <cdr:cNvPr id="5" name="Textfeld 4">
          <a:extLst xmlns:a="http://schemas.openxmlformats.org/drawingml/2006/main">
            <a:ext uri="{FF2B5EF4-FFF2-40B4-BE49-F238E27FC236}">
              <a16:creationId xmlns:a16="http://schemas.microsoft.com/office/drawing/2014/main" id="{86FB3C83-4D14-FE6A-2FCD-A3625BF7B051}"/>
            </a:ext>
          </a:extLst>
        </cdr:cNvPr>
        <cdr:cNvSpPr txBox="1"/>
      </cdr:nvSpPr>
      <cdr:spPr>
        <a:xfrm xmlns:a="http://schemas.openxmlformats.org/drawingml/2006/main">
          <a:off x="6194229" y="1424941"/>
          <a:ext cx="953664" cy="4601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de-DE" sz="1000" kern="1200">
              <a:solidFill>
                <a:srgbClr val="00B050"/>
              </a:solidFill>
              <a:latin typeface="Lato" panose="020F0502020204030203" pitchFamily="34" charset="0"/>
            </a:rPr>
            <a:t>Kosten</a:t>
          </a:r>
          <a:r>
            <a:rPr lang="de-DE" sz="1000" kern="1200" baseline="0">
              <a:solidFill>
                <a:srgbClr val="00B050"/>
              </a:solidFill>
              <a:latin typeface="Lato" panose="020F0502020204030203" pitchFamily="34" charset="0"/>
            </a:rPr>
            <a:t> nicht </a:t>
          </a:r>
          <a:br>
            <a:rPr lang="de-DE" sz="1000" kern="1200" baseline="0">
              <a:solidFill>
                <a:srgbClr val="00B050"/>
              </a:solidFill>
              <a:latin typeface="Lato" panose="020F0502020204030203" pitchFamily="34" charset="0"/>
            </a:rPr>
          </a:br>
          <a:r>
            <a:rPr lang="de-DE" sz="1000" kern="1200" baseline="0">
              <a:solidFill>
                <a:srgbClr val="00B050"/>
              </a:solidFill>
              <a:latin typeface="Lato" panose="020F0502020204030203" pitchFamily="34" charset="0"/>
            </a:rPr>
            <a:t>abrechnen</a:t>
          </a:r>
          <a:endParaRPr lang="de-DE" sz="1000" kern="1200">
            <a:solidFill>
              <a:srgbClr val="00B050"/>
            </a:solidFill>
            <a:latin typeface="Lato" panose="020F0502020204030203" pitchFamily="34" charset="0"/>
          </a:endParaRPr>
        </a:p>
      </cdr:txBody>
    </cdr:sp>
  </cdr:relSizeAnchor>
  <cdr:relSizeAnchor xmlns:cdr="http://schemas.openxmlformats.org/drawingml/2006/chartDrawing">
    <cdr:from>
      <cdr:x>0.83696</cdr:x>
      <cdr:y>0.08979</cdr:y>
    </cdr:from>
    <cdr:to>
      <cdr:x>0.95638</cdr:x>
      <cdr:y>0.15816</cdr:y>
    </cdr:to>
    <cdr:sp macro="" textlink="">
      <cdr:nvSpPr>
        <cdr:cNvPr id="6" name="Textfeld 1">
          <a:extLst xmlns:a="http://schemas.openxmlformats.org/drawingml/2006/main">
            <a:ext uri="{FF2B5EF4-FFF2-40B4-BE49-F238E27FC236}">
              <a16:creationId xmlns:a16="http://schemas.microsoft.com/office/drawing/2014/main" id="{B578950C-EB56-11DF-2C77-086BA9B5C218}"/>
            </a:ext>
          </a:extLst>
        </cdr:cNvPr>
        <cdr:cNvSpPr txBox="1"/>
      </cdr:nvSpPr>
      <cdr:spPr>
        <a:xfrm xmlns:a="http://schemas.openxmlformats.org/drawingml/2006/main">
          <a:off x="6197395" y="322450"/>
          <a:ext cx="884235" cy="2455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de-DE" sz="1000" kern="1200">
              <a:solidFill>
                <a:srgbClr val="C00000"/>
              </a:solidFill>
              <a:latin typeface="Lato" panose="020F0502020204030203" pitchFamily="34" charset="0"/>
            </a:rPr>
            <a:t>Kosten</a:t>
          </a:r>
          <a:br>
            <a:rPr lang="de-DE" sz="1000" kern="1200">
              <a:solidFill>
                <a:srgbClr val="C00000"/>
              </a:solidFill>
              <a:latin typeface="Lato" panose="020F0502020204030203" pitchFamily="34" charset="0"/>
            </a:rPr>
          </a:br>
          <a:r>
            <a:rPr lang="de-DE" sz="1000" kern="1200" baseline="0">
              <a:solidFill>
                <a:srgbClr val="C00000"/>
              </a:solidFill>
              <a:latin typeface="Lato" panose="020F0502020204030203" pitchFamily="34" charset="0"/>
            </a:rPr>
            <a:t>abrechnen</a:t>
          </a:r>
          <a:endParaRPr lang="de-DE" sz="1000" kern="1200">
            <a:solidFill>
              <a:srgbClr val="C00000"/>
            </a:solidFill>
            <a:latin typeface="Lato" panose="020F0502020204030203" pitchFamily="34" charset="0"/>
          </a:endParaRPr>
        </a:p>
      </cdr:txBody>
    </cdr:sp>
  </cdr:relSizeAnchor>
  <cdr:relSizeAnchor xmlns:cdr="http://schemas.openxmlformats.org/drawingml/2006/chartDrawing">
    <cdr:from>
      <cdr:x>0.82292</cdr:x>
      <cdr:y>0.21557</cdr:y>
    </cdr:from>
    <cdr:to>
      <cdr:x>0.84505</cdr:x>
      <cdr:y>0.38549</cdr:y>
    </cdr:to>
    <cdr:sp macro="" textlink="">
      <cdr:nvSpPr>
        <cdr:cNvPr id="8" name="Geschweifte Klammer rechts 7">
          <a:extLst xmlns:a="http://schemas.openxmlformats.org/drawingml/2006/main">
            <a:ext uri="{FF2B5EF4-FFF2-40B4-BE49-F238E27FC236}">
              <a16:creationId xmlns:a16="http://schemas.microsoft.com/office/drawing/2014/main" id="{7EB8C0F2-3DA9-18D1-C09B-6F6DA47F3904}"/>
            </a:ext>
          </a:extLst>
        </cdr:cNvPr>
        <cdr:cNvSpPr/>
      </cdr:nvSpPr>
      <cdr:spPr>
        <a:xfrm xmlns:a="http://schemas.openxmlformats.org/drawingml/2006/main">
          <a:off x="5234609" y="774193"/>
          <a:ext cx="140804" cy="610215"/>
        </a:xfrm>
        <a:prstGeom xmlns:a="http://schemas.openxmlformats.org/drawingml/2006/main" prst="rightBrace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 kern="1200"/>
        </a:p>
      </cdr:txBody>
    </cdr:sp>
  </cdr:relSizeAnchor>
  <cdr:relSizeAnchor xmlns:cdr="http://schemas.openxmlformats.org/drawingml/2006/chartDrawing">
    <cdr:from>
      <cdr:x>0.84899</cdr:x>
      <cdr:y>0.22955</cdr:y>
    </cdr:from>
    <cdr:to>
      <cdr:x>1</cdr:x>
      <cdr:y>0.375</cdr:y>
    </cdr:to>
    <cdr:sp macro="" textlink="">
      <cdr:nvSpPr>
        <cdr:cNvPr id="9" name="Textfeld 1">
          <a:extLst xmlns:a="http://schemas.openxmlformats.org/drawingml/2006/main">
            <a:ext uri="{FF2B5EF4-FFF2-40B4-BE49-F238E27FC236}">
              <a16:creationId xmlns:a16="http://schemas.microsoft.com/office/drawing/2014/main" id="{BF178F5C-146D-3D83-1C34-0874F65F69A5}"/>
            </a:ext>
          </a:extLst>
        </cdr:cNvPr>
        <cdr:cNvSpPr txBox="1"/>
      </cdr:nvSpPr>
      <cdr:spPr>
        <a:xfrm xmlns:a="http://schemas.openxmlformats.org/drawingml/2006/main">
          <a:off x="6286501" y="824395"/>
          <a:ext cx="1118151" cy="5223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de-DE" sz="1000" kern="1200">
              <a:solidFill>
                <a:srgbClr val="0070C0"/>
              </a:solidFill>
              <a:latin typeface="Lato" panose="020F0502020204030203" pitchFamily="34" charset="0"/>
            </a:rPr>
            <a:t>Abwägung</a:t>
          </a:r>
          <a:r>
            <a:rPr lang="de-DE" sz="1000" kern="1200" baseline="0">
              <a:solidFill>
                <a:srgbClr val="0070C0"/>
              </a:solidFill>
              <a:latin typeface="Lato" panose="020F0502020204030203" pitchFamily="34" charset="0"/>
            </a:rPr>
            <a:t> an</a:t>
          </a:r>
          <a:r>
            <a:rPr lang="de-DE" sz="1000" kern="1200">
              <a:solidFill>
                <a:srgbClr val="0070C0"/>
              </a:solidFill>
              <a:latin typeface="Lato" panose="020F0502020204030203" pitchFamily="34" charset="0"/>
            </a:rPr>
            <a:t> Kapitalwert und Zinssatz je Monaten</a:t>
          </a:r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>
  <person displayName="Nico Litschke" id="{F96A2BAE-17CA-4379-83A3-C3E13B311E71}" userId="S::info@nicolitschke.com::293c82f8-01a3-4e3f-83aa-98ef88671ac1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" dT="2024-12-19T12:49:49.97" personId="{F96A2BAE-17CA-4379-83A3-C3E13B311E71}" id="{39BA51E5-CF40-41FA-B207-2B90111B1F61}">
    <text>Es gilt nur der Basisschutz lt. Vertrag abzgl. 10% gesetzliche Zuschlag; aber nicht komplette Monatsbeitrag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2205E-C79F-44FC-A7E9-85E98AD72206}">
  <dimension ref="A1:R30"/>
  <sheetViews>
    <sheetView tabSelected="1" zoomScale="115" zoomScaleNormal="115" workbookViewId="0">
      <selection activeCell="E1" sqref="E1"/>
    </sheetView>
  </sheetViews>
  <sheetFormatPr baseColWidth="10" defaultRowHeight="15" x14ac:dyDescent="0.25"/>
  <cols>
    <col min="1" max="1" width="44.42578125" customWidth="1"/>
    <col min="2" max="3" width="8.7109375" customWidth="1"/>
    <col min="4" max="4" width="12.140625" bestFit="1" customWidth="1"/>
    <col min="5" max="7" width="8.7109375" customWidth="1"/>
    <col min="8" max="8" width="8.28515625" bestFit="1" customWidth="1"/>
  </cols>
  <sheetData>
    <row r="1" spans="1:18" x14ac:dyDescent="0.25">
      <c r="A1" s="8" t="s">
        <v>2</v>
      </c>
      <c r="B1">
        <v>297.52</v>
      </c>
      <c r="D1" s="13" t="s">
        <v>0</v>
      </c>
      <c r="E1" s="7">
        <v>7.4999999999999997E-2</v>
      </c>
      <c r="G1" s="3"/>
    </row>
    <row r="2" spans="1:18" x14ac:dyDescent="0.25">
      <c r="A2" s="8" t="s">
        <v>3</v>
      </c>
      <c r="B2">
        <v>360.35</v>
      </c>
      <c r="C2" s="11"/>
      <c r="D2" s="11"/>
      <c r="E2" s="1"/>
      <c r="G2" s="3"/>
    </row>
    <row r="4" spans="1:18" x14ac:dyDescent="0.25">
      <c r="A4" s="17"/>
      <c r="B4" s="2">
        <v>1</v>
      </c>
      <c r="C4" s="2">
        <v>2</v>
      </c>
      <c r="D4" s="2">
        <v>3</v>
      </c>
      <c r="E4" s="2">
        <v>4</v>
      </c>
      <c r="F4" s="2">
        <v>5</v>
      </c>
      <c r="G4" s="2">
        <v>6</v>
      </c>
    </row>
    <row r="5" spans="1:18" x14ac:dyDescent="0.25">
      <c r="A5" s="14" t="s">
        <v>5</v>
      </c>
      <c r="B5" s="18">
        <v>4</v>
      </c>
      <c r="C5" s="19">
        <f>MAX(2,MIN(B5+1,6))</f>
        <v>5</v>
      </c>
      <c r="D5" s="19">
        <f t="shared" ref="D5:G5" si="0">MAX(2,MIN(C5+1,6))</f>
        <v>6</v>
      </c>
      <c r="E5" s="19">
        <f t="shared" si="0"/>
        <v>6</v>
      </c>
      <c r="F5" s="19">
        <f t="shared" si="0"/>
        <v>6</v>
      </c>
      <c r="G5" s="19">
        <f t="shared" si="0"/>
        <v>6</v>
      </c>
    </row>
    <row r="6" spans="1:18" x14ac:dyDescent="0.25">
      <c r="A6" s="6" t="s">
        <v>4</v>
      </c>
      <c r="B6" s="15">
        <v>0</v>
      </c>
      <c r="C6" s="15">
        <f>MAX(2,MIN(B6+1,6))</f>
        <v>2</v>
      </c>
      <c r="D6" s="15">
        <f t="shared" ref="D6:G6" si="1">MAX(2,MIN(C6+1,6))</f>
        <v>3</v>
      </c>
      <c r="E6" s="15">
        <f t="shared" si="1"/>
        <v>4</v>
      </c>
      <c r="F6" s="15">
        <f t="shared" si="1"/>
        <v>5</v>
      </c>
      <c r="G6" s="15">
        <f t="shared" si="1"/>
        <v>6</v>
      </c>
    </row>
    <row r="7" spans="1:18" x14ac:dyDescent="0.25">
      <c r="A7" s="20" t="s">
        <v>6</v>
      </c>
      <c r="B7" s="16">
        <f>B6-B5</f>
        <v>-4</v>
      </c>
      <c r="C7" s="16">
        <f t="shared" ref="C7:G7" si="2">C6-C5</f>
        <v>-3</v>
      </c>
      <c r="D7" s="16">
        <f t="shared" si="2"/>
        <v>-3</v>
      </c>
      <c r="E7" s="16">
        <f t="shared" si="2"/>
        <v>-2</v>
      </c>
      <c r="F7" s="16">
        <f t="shared" si="2"/>
        <v>-1</v>
      </c>
      <c r="G7" s="16">
        <f t="shared" si="2"/>
        <v>0</v>
      </c>
    </row>
    <row r="8" spans="1:18" x14ac:dyDescent="0.25">
      <c r="A8" s="5" t="s">
        <v>8</v>
      </c>
      <c r="B8" s="3">
        <f>$B$1*B7</f>
        <v>-1190.08</v>
      </c>
      <c r="C8" s="3">
        <f>$B$2*C7</f>
        <v>-1081.0500000000002</v>
      </c>
      <c r="D8" s="3">
        <f>$B$2*D7</f>
        <v>-1081.0500000000002</v>
      </c>
      <c r="E8" s="3">
        <f>$B$2*E7</f>
        <v>-720.7</v>
      </c>
      <c r="F8" s="3">
        <f>$B$2*F7</f>
        <v>-360.35</v>
      </c>
      <c r="G8" s="3">
        <f>$B$2*G7</f>
        <v>0</v>
      </c>
    </row>
    <row r="9" spans="1:18" x14ac:dyDescent="0.25">
      <c r="A9" s="14" t="s">
        <v>1</v>
      </c>
      <c r="B9" s="4">
        <f>B8/(1+$E$1)^B$4</f>
        <v>-1107.0511627906976</v>
      </c>
      <c r="C9" s="4">
        <f>C8/(1+$E$1)^C$4</f>
        <v>-935.46782044348322</v>
      </c>
      <c r="D9" s="4">
        <f t="shared" ref="D9:G9" si="3">D8/(1+$E$1)^D$4</f>
        <v>-870.20262366835652</v>
      </c>
      <c r="E9" s="4">
        <f t="shared" si="3"/>
        <v>-539.66054180983338</v>
      </c>
      <c r="F9" s="4">
        <f t="shared" si="3"/>
        <v>-251.00490316736438</v>
      </c>
      <c r="G9" s="4">
        <f t="shared" si="3"/>
        <v>0</v>
      </c>
    </row>
    <row r="10" spans="1:18" x14ac:dyDescent="0.25">
      <c r="A10" s="9" t="s">
        <v>9</v>
      </c>
      <c r="B10" s="10">
        <f>SUM(B9:G9)</f>
        <v>-3703.3870518797348</v>
      </c>
      <c r="C10" s="3"/>
      <c r="D10" s="3"/>
      <c r="E10" s="3"/>
      <c r="F10" s="3"/>
      <c r="G10" s="3"/>
    </row>
    <row r="11" spans="1:18" x14ac:dyDescent="0.25">
      <c r="A11" s="8"/>
    </row>
    <row r="12" spans="1:18" ht="18.75" x14ac:dyDescent="0.3">
      <c r="A12" s="8"/>
      <c r="B12" s="29" t="s">
        <v>10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</row>
    <row r="13" spans="1:18" x14ac:dyDescent="0.25">
      <c r="D13" s="22" t="s">
        <v>5</v>
      </c>
      <c r="E13" s="12"/>
      <c r="F13" s="12"/>
      <c r="G13" s="12"/>
      <c r="H13" s="12"/>
    </row>
    <row r="14" spans="1:18" x14ac:dyDescent="0.25">
      <c r="C14" s="21">
        <f>B10</f>
        <v>-3703.3870518797348</v>
      </c>
      <c r="D14">
        <v>2</v>
      </c>
      <c r="E14">
        <v>3</v>
      </c>
      <c r="F14">
        <v>4</v>
      </c>
      <c r="G14">
        <v>5</v>
      </c>
      <c r="H14">
        <v>6</v>
      </c>
    </row>
    <row r="15" spans="1:18" ht="15" customHeight="1" x14ac:dyDescent="0.25">
      <c r="B15" s="23" t="s">
        <v>7</v>
      </c>
      <c r="C15" s="25">
        <v>0</v>
      </c>
      <c r="D15" s="4">
        <f t="dataTable" ref="D15:H30" dt2D="1" dtr="1" r1="B5" r2="E1"/>
        <v>-2036.44</v>
      </c>
      <c r="E15" s="4">
        <v>-3415.0099999999998</v>
      </c>
      <c r="F15" s="4">
        <v>-4433.2300000000005</v>
      </c>
      <c r="G15" s="4">
        <v>-5091.1000000000004</v>
      </c>
      <c r="H15" s="4">
        <v>-5388.62</v>
      </c>
    </row>
    <row r="16" spans="1:18" ht="15" customHeight="1" x14ac:dyDescent="0.25">
      <c r="B16" s="24"/>
      <c r="C16" s="26">
        <v>0.01</v>
      </c>
      <c r="D16" s="3">
        <v>-1981.3002837244708</v>
      </c>
      <c r="E16" s="3">
        <v>-3325.1656494941067</v>
      </c>
      <c r="F16" s="3">
        <v>-4322.7417481293596</v>
      </c>
      <c r="G16" s="3">
        <v>-4970.5656869588875</v>
      </c>
      <c r="H16" s="3">
        <v>-5265.1399443846294</v>
      </c>
      <c r="J16" s="3"/>
    </row>
    <row r="17" spans="2:10" x14ac:dyDescent="0.25">
      <c r="B17" s="24"/>
      <c r="C17" s="26">
        <v>0.02</v>
      </c>
      <c r="D17" s="3">
        <v>-1928.5833691836078</v>
      </c>
      <c r="E17" s="3">
        <v>-3239.1003665352018</v>
      </c>
      <c r="F17" s="3">
        <v>-4216.7096646181417</v>
      </c>
      <c r="G17" s="3">
        <v>-4854.7531094470532</v>
      </c>
      <c r="H17" s="3">
        <v>-5146.4393839568584</v>
      </c>
      <c r="J17" s="3"/>
    </row>
    <row r="18" spans="2:10" x14ac:dyDescent="0.25">
      <c r="B18" s="24"/>
      <c r="C18" s="26">
        <v>0.03</v>
      </c>
      <c r="D18" s="3">
        <v>-1878.1518538375892</v>
      </c>
      <c r="E18" s="3">
        <v>-3156.6082632903058</v>
      </c>
      <c r="F18" s="3">
        <v>-4114.8983650266036</v>
      </c>
      <c r="G18" s="3">
        <v>-4743.4171698149912</v>
      </c>
      <c r="H18" s="3">
        <v>-5032.2715387470298</v>
      </c>
      <c r="J18" s="3"/>
    </row>
    <row r="19" spans="2:10" x14ac:dyDescent="0.25">
      <c r="B19" s="24"/>
      <c r="C19" s="26">
        <v>0.04</v>
      </c>
      <c r="D19" s="3">
        <v>-1829.8776385201511</v>
      </c>
      <c r="E19" s="3">
        <v>-3077.4969210426466</v>
      </c>
      <c r="F19" s="3">
        <v>-4017.0875133275808</v>
      </c>
      <c r="G19" s="3">
        <v>-4636.3282677654506</v>
      </c>
      <c r="H19" s="3">
        <v>-4922.4051908423735</v>
      </c>
    </row>
    <row r="20" spans="2:10" x14ac:dyDescent="0.25">
      <c r="B20" s="24"/>
      <c r="C20" s="26">
        <v>0.05</v>
      </c>
      <c r="D20" s="3">
        <v>-1783.6412039761017</v>
      </c>
      <c r="E20" s="3">
        <v>-3001.5863729129128</v>
      </c>
      <c r="F20" s="3">
        <v>-3923.0707050584697</v>
      </c>
      <c r="G20" s="3">
        <v>-4533.2711585732077</v>
      </c>
      <c r="H20" s="3">
        <v>-4816.623539525589</v>
      </c>
    </row>
    <row r="21" spans="2:10" x14ac:dyDescent="0.25">
      <c r="B21" s="24"/>
      <c r="C21" s="26">
        <v>0.06</v>
      </c>
      <c r="D21" s="3">
        <v>-1739.3309505059633</v>
      </c>
      <c r="E21" s="3">
        <v>-2928.7081731366243</v>
      </c>
      <c r="F21" s="3">
        <v>-3832.6544442194645</v>
      </c>
      <c r="G21" s="3">
        <v>-4434.0439066616145</v>
      </c>
      <c r="H21" s="3">
        <v>-4714.7231519446332</v>
      </c>
    </row>
    <row r="22" spans="2:10" x14ac:dyDescent="0.25">
      <c r="B22" s="24"/>
      <c r="C22" s="26">
        <v>7.0000000000000007E-2</v>
      </c>
      <c r="D22" s="3">
        <v>-1696.8425946418463</v>
      </c>
      <c r="E22" s="3">
        <v>-2858.7045447403966</v>
      </c>
      <c r="F22" s="3">
        <v>-3745.6572051776225</v>
      </c>
      <c r="G22" s="3">
        <v>-4338.4569256772302</v>
      </c>
      <c r="H22" s="3">
        <v>-4616.513000443585</v>
      </c>
    </row>
    <row r="23" spans="2:10" x14ac:dyDescent="0.25">
      <c r="B23" s="24"/>
      <c r="C23" s="26">
        <v>0.08</v>
      </c>
      <c r="D23" s="3">
        <v>-1656.0786174166435</v>
      </c>
      <c r="E23" s="3">
        <v>-2791.4275983006924</v>
      </c>
      <c r="F23" s="3">
        <v>-3661.9085717295397</v>
      </c>
      <c r="G23" s="3">
        <v>-4246.3320971067697</v>
      </c>
      <c r="H23" s="3">
        <v>-4521.8135785882505</v>
      </c>
    </row>
    <row r="24" spans="2:10" x14ac:dyDescent="0.25">
      <c r="B24" s="24"/>
      <c r="C24" s="26">
        <v>0.09</v>
      </c>
      <c r="D24" s="3">
        <v>-1616.9477593542956</v>
      </c>
      <c r="E24" s="3">
        <v>-2726.738615215615</v>
      </c>
      <c r="F24" s="3">
        <v>-3581.2484462695916</v>
      </c>
      <c r="G24" s="3">
        <v>-4157.5019602835637</v>
      </c>
      <c r="H24" s="3">
        <v>-4430.4560887239295</v>
      </c>
    </row>
    <row r="25" spans="2:10" x14ac:dyDescent="0.25">
      <c r="B25" s="24"/>
      <c r="C25" s="26">
        <v>0.1</v>
      </c>
      <c r="D25" s="3">
        <v>-1579.3645578108794</v>
      </c>
      <c r="E25" s="3">
        <v>-2664.5073895846654</v>
      </c>
      <c r="F25" s="3">
        <v>-3503.5263227176483</v>
      </c>
      <c r="G25" s="3">
        <v>-4071.8089673457471</v>
      </c>
      <c r="H25" s="3">
        <v>-4342.2816946184739</v>
      </c>
    </row>
    <row r="26" spans="2:10" x14ac:dyDescent="0.25">
      <c r="B26" s="24"/>
      <c r="C26" s="26">
        <v>0.11</v>
      </c>
      <c r="D26" s="3">
        <v>-1543.2489227424171</v>
      </c>
      <c r="E26" s="3">
        <v>-2604.6116233828966</v>
      </c>
      <c r="F26" s="3">
        <v>-3428.6006174902254</v>
      </c>
      <c r="G26" s="3">
        <v>-3989.1047973457562</v>
      </c>
      <c r="H26" s="3">
        <v>-4257.1408333817926</v>
      </c>
    </row>
    <row r="27" spans="2:10" x14ac:dyDescent="0.25">
      <c r="B27" s="24"/>
      <c r="C27" s="26">
        <v>0.12</v>
      </c>
      <c r="D27" s="3">
        <v>-1508.5257473721649</v>
      </c>
      <c r="E27" s="3">
        <v>-2546.9363701432762</v>
      </c>
      <c r="F27" s="3">
        <v>-3356.3380533612058</v>
      </c>
      <c r="G27" s="3">
        <v>-3909.249724279573</v>
      </c>
      <c r="H27" s="3">
        <v>-4174.8925814224303</v>
      </c>
    </row>
    <row r="28" spans="2:10" x14ac:dyDescent="0.25">
      <c r="B28" s="24"/>
      <c r="C28" s="26">
        <v>0.13</v>
      </c>
      <c r="D28" s="3">
        <v>-1475.12455058364</v>
      </c>
      <c r="E28" s="3">
        <v>-2491.3735228316491</v>
      </c>
      <c r="F28" s="3">
        <v>-3286.6130915603944</v>
      </c>
      <c r="G28" s="3">
        <v>-3832.1120343123721</v>
      </c>
      <c r="H28" s="3">
        <v>-4095.404069710602</v>
      </c>
    </row>
    <row r="29" spans="2:10" x14ac:dyDescent="0.25">
      <c r="B29" s="24"/>
      <c r="C29" s="27">
        <v>0.14000000000000001</v>
      </c>
      <c r="D29" s="28">
        <v>-1442.9791481807774</v>
      </c>
      <c r="E29" s="28">
        <v>-2437.821342019145</v>
      </c>
      <c r="F29" s="28">
        <v>-3219.3074079071644</v>
      </c>
      <c r="G29" s="28">
        <v>-3757.5674879317871</v>
      </c>
      <c r="H29" s="28">
        <v>-4018.5499440721383</v>
      </c>
    </row>
    <row r="30" spans="2:10" x14ac:dyDescent="0.25">
      <c r="B30" s="24"/>
      <c r="C30" s="26">
        <v>0.15</v>
      </c>
      <c r="D30" s="3">
        <v>-1412.0273504379743</v>
      </c>
      <c r="E30" s="3">
        <v>-2386.1840208329486</v>
      </c>
      <c r="F30" s="3">
        <v>-3154.3094091784742</v>
      </c>
      <c r="G30" s="3">
        <v>-3685.4988231671318</v>
      </c>
      <c r="H30" s="3">
        <v>-3944.2118666453925</v>
      </c>
    </row>
  </sheetData>
  <mergeCells count="4">
    <mergeCell ref="B15:B30"/>
    <mergeCell ref="B12:R12"/>
    <mergeCell ref="C2:D2"/>
    <mergeCell ref="D13:H13"/>
  </mergeCells>
  <dataValidations disablePrompts="1" count="1">
    <dataValidation type="whole" allowBlank="1" showErrorMessage="1" error="Nur Werte von 2 bis 6 eingeben" promptTitle="Nur Werte " sqref="B5" xr:uid="{A1995229-7DAE-4E8D-9A0F-92EF604BBAF3}">
      <formula1>2</formula1>
      <formula2>6</formula2>
    </dataValidation>
  </dataValidations>
  <pageMargins left="0.7" right="0.7" top="0.78740157499999996" bottom="0.78740157499999996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PKV_NPV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PKV-NPVs</dc:title>
  <dc:subject>Kostenabrechnung vs Rückerstattung</dc:subject>
  <dc:creator>Nico Litschke</dc:creator>
  <cp:lastModifiedBy>Nico Litschke</cp:lastModifiedBy>
  <dcterms:created xsi:type="dcterms:W3CDTF">2024-12-19T10:51:21Z</dcterms:created>
  <dcterms:modified xsi:type="dcterms:W3CDTF">2024-12-30T15:33:06Z</dcterms:modified>
</cp:coreProperties>
</file>